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Документ " sheetId="1" r:id="rId1"/>
  </sheets>
  <definedNames>
    <definedName name="_xlnm._FilterDatabase" localSheetId="0" hidden="1">'Документ '!$A$6:$I$58</definedName>
    <definedName name="_xlnm.Print_Titles" localSheetId="0">'Документ '!$4:$6</definedName>
  </definedNames>
  <calcPr fullCalcOnLoad="1"/>
</workbook>
</file>

<file path=xl/sharedStrings.xml><?xml version="1.0" encoding="utf-8"?>
<sst xmlns="http://schemas.openxmlformats.org/spreadsheetml/2006/main" count="111" uniqueCount="111">
  <si>
    <t>(рублей)</t>
  </si>
  <si>
    <t>Наименование</t>
  </si>
  <si>
    <t>Целевая статья</t>
  </si>
  <si>
    <t>Бюджетные ассигнования в соответствии с уточненной бюджетной росписью расходов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</si>
  <si>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</si>
  <si>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</si>
  <si>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</si>
  <si>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</si>
  <si>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</si>
  <si>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</si>
  <si>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</si>
  <si>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</si>
  <si>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</si>
  <si>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</si>
  <si>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</si>
  <si>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</si>
  <si>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</si>
  <si>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</si>
  <si>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</si>
  <si>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</si>
  <si>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</si>
  <si>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</si>
  <si>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</si>
  <si>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</si>
  <si>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</si>
  <si>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</si>
  <si>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"Развитие общего и дополнительного образования в Калужской области"</t>
  </si>
  <si>
    <t>16  0  00  00000</t>
  </si>
  <si>
    <t>Государственная программа Калужской области "Развитие профессионального образования и науки в Калужской области"</t>
  </si>
  <si>
    <t>17  0  00  00000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</si>
  <si>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</si>
  <si>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</si>
  <si>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</si>
  <si>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</si>
  <si>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</si>
  <si>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</si>
  <si>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</si>
  <si>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</si>
  <si>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</si>
  <si>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</si>
  <si>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</si>
  <si>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</si>
  <si>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</si>
  <si>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</si>
  <si>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</si>
  <si>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</si>
  <si>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</si>
  <si>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</si>
  <si>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</si>
  <si>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</si>
  <si>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</si>
  <si>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</si>
  <si>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</si>
  <si>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</si>
  <si>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</si>
  <si>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</si>
  <si>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</si>
  <si>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</si>
  <si>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</si>
  <si>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</si>
  <si>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</si>
  <si>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</si>
  <si>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</si>
  <si>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</si>
  <si>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</si>
  <si>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</si>
  <si>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</si>
  <si>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</si>
  <si>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</si>
  <si>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</si>
  <si>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</si>
  <si>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</si>
  <si>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</si>
  <si>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</si>
  <si>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</si>
  <si>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</si>
  <si>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"Развитие градостроительства Калужской области"</t>
  </si>
  <si>
    <t>58  0  00  00000</t>
  </si>
  <si>
    <t>Ведомственная целевая программа "Лучшая муниципальная практика"</t>
  </si>
  <si>
    <t>59  0  00  00000</t>
  </si>
  <si>
    <t>Ведомственная целевая программа "Развитие сельскохозяйственной потребительской кооперации в Калужской области"</t>
  </si>
  <si>
    <t>62  0  00  00000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</si>
  <si>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</si>
  <si>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</si>
  <si>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</si>
  <si>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</si>
  <si>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Ведомственная целевая программа "Развитие потребительской кооперации в Калужской области"</t>
  </si>
  <si>
    <t>68  0  00  00000</t>
  </si>
  <si>
    <t>Региональная программа Калужской области "Повышение уровня финансовой грамотности населения Калужской области на 2019-2023 годы"</t>
  </si>
  <si>
    <t>79  0  00  00000</t>
  </si>
  <si>
    <t>ВСЕГО</t>
  </si>
  <si>
    <t>Бюджетные ассигнования в соответствии с Законом Калужской области от 06.12.2018 № 419-ОЗ</t>
  </si>
  <si>
    <t>% исполнения к уточненной росписи</t>
  </si>
  <si>
    <t>ИТОГО по государственным программам</t>
  </si>
  <si>
    <t>ИТОГО по ведомственным целевым программам</t>
  </si>
  <si>
    <t>Фактическое исполнение по состоянию на 01.04.2019</t>
  </si>
  <si>
    <t>Фактическое исполнение по состоянию на 01.04.2018</t>
  </si>
  <si>
    <t>% исполнения к плану в соответствии с Законом Калужской области от 06.12.2018 № 419-ОЗ</t>
  </si>
  <si>
    <t>Темп роста фактического исполнения по состоянию на 01.04.2019 к фактическому исполнению по состоянию на 01.04.2018</t>
  </si>
  <si>
    <t>ИТОГО по другим программам</t>
  </si>
  <si>
    <t>Непрограммные расходы</t>
  </si>
  <si>
    <t>ИТОГО по программам</t>
  </si>
  <si>
    <t xml:space="preserve">* Данные программы в связи с принятием новых государственных программ завершили свое действие с 1 января 2019 года </t>
  </si>
  <si>
    <t>**Расходы по территориальной программе обязательного медицинского страхования с 2019 года включены в состав государственной программы Калужской области "Развитие здравоохранения в Калужской области"</t>
  </si>
  <si>
    <t>Территориальная программа обязательного медицинского страхования **</t>
  </si>
  <si>
    <t>73  0  00  00000</t>
  </si>
  <si>
    <t>Государственная программа Калужской области "Развитие образования в Калужской области"*</t>
  </si>
  <si>
    <t>02  0  00  00000</t>
  </si>
  <si>
    <t>Государственная программа Калужской области "Молодежь Калужской области"</t>
  </si>
  <si>
    <t>46  0  00  00000</t>
  </si>
  <si>
    <t>Сведения об исполнении областного бюджета за I квартал 2019 года по государственным, ведомственным целевым программам и другим программам в сравнении с запланированными значениями на 2019 год и соответствующим периодом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</si>
</sst>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2"/>
    </font>
    <font>
      <sz val="13"/>
      <color indexed="8"/>
      <name val="Times New Roman"/>
      <family val="1"/>
    </font>
    <font>
      <b/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2"/>
    </font>
    <font>
      <sz val="13"/>
      <color rgb="FF000000"/>
      <name val="Times New Roman"/>
      <family val="1"/>
    </font>
    <font>
      <b/>
      <sz val="10"/>
      <color rgb="FF000000"/>
      <name val="Times New Roman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20" borderId="0">
      <alignment/>
      <protection/>
    </xf>
    <xf numFmtId="0" fontId="43" fillId="21" borderId="1">
      <alignment horizontal="center" vertical="center" wrapText="1"/>
      <protection/>
    </xf>
    <xf numFmtId="0" fontId="44" fillId="21" borderId="1">
      <alignment horizontal="center" vertical="center" shrinkToFit="1"/>
      <protection/>
    </xf>
    <xf numFmtId="0" fontId="43" fillId="21" borderId="1">
      <alignment horizontal="left" vertical="center" wrapText="1"/>
      <protection/>
    </xf>
    <xf numFmtId="0" fontId="44" fillId="21" borderId="1">
      <alignment horizontal="left" vertical="center" wrapText="1"/>
      <protection/>
    </xf>
    <xf numFmtId="0" fontId="43" fillId="21" borderId="1">
      <alignment horizontal="left"/>
      <protection/>
    </xf>
    <xf numFmtId="0" fontId="45" fillId="0" borderId="2">
      <alignment/>
      <protection/>
    </xf>
    <xf numFmtId="0" fontId="44" fillId="21" borderId="1">
      <alignment horizontal="center" vertical="center" wrapText="1"/>
      <protection/>
    </xf>
    <xf numFmtId="4" fontId="43" fillId="21" borderId="1">
      <alignment horizontal="right" vertical="center" shrinkToFit="1"/>
      <protection/>
    </xf>
    <xf numFmtId="4" fontId="44" fillId="21" borderId="1">
      <alignment horizontal="right" vertical="center" shrinkToFit="1"/>
      <protection/>
    </xf>
    <xf numFmtId="0" fontId="45" fillId="0" borderId="0">
      <alignment horizontal="left" wrapText="1"/>
      <protection/>
    </xf>
    <xf numFmtId="49" fontId="43" fillId="21" borderId="1">
      <alignment horizontal="right" vertical="center" shrinkToFit="1"/>
      <protection/>
    </xf>
    <xf numFmtId="49" fontId="44" fillId="21" borderId="1">
      <alignment horizontal="right" vertical="center" shrinkToFit="1"/>
      <protection/>
    </xf>
    <xf numFmtId="0" fontId="41" fillId="0" borderId="0">
      <alignment/>
      <protection locked="0"/>
    </xf>
    <xf numFmtId="0" fontId="45" fillId="0" borderId="0">
      <alignment horizontal="left" vertical="top" wrapText="1"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5" fillId="0" borderId="0">
      <alignment wrapText="1"/>
      <protection/>
    </xf>
    <xf numFmtId="0" fontId="45" fillId="0" borderId="0">
      <alignment horizontal="right"/>
      <protection/>
    </xf>
    <xf numFmtId="0" fontId="45" fillId="0" borderId="0">
      <alignment/>
      <protection/>
    </xf>
    <xf numFmtId="0" fontId="45" fillId="0" borderId="3">
      <alignment/>
      <protection/>
    </xf>
    <xf numFmtId="0" fontId="47" fillId="0" borderId="3">
      <alignment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8" fillId="28" borderId="4" applyNumberFormat="0" applyAlignment="0" applyProtection="0"/>
    <xf numFmtId="0" fontId="49" fillId="29" borderId="5" applyNumberFormat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0" borderId="10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4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57" applyNumberFormat="1" applyProtection="1">
      <alignment/>
      <protection/>
    </xf>
    <xf numFmtId="0" fontId="41" fillId="0" borderId="0" xfId="51" applyNumberFormat="1" applyProtection="1">
      <alignment/>
      <protection locked="0"/>
    </xf>
    <xf numFmtId="0" fontId="45" fillId="0" borderId="0" xfId="44" applyNumberFormat="1" applyBorder="1" applyProtection="1">
      <alignment/>
      <protection/>
    </xf>
    <xf numFmtId="0" fontId="44" fillId="21" borderId="1" xfId="45" applyNumberFormat="1" applyBorder="1" applyAlignment="1" applyProtection="1" quotePrefix="1">
      <alignment horizontal="center" wrapText="1"/>
      <protection/>
    </xf>
    <xf numFmtId="0" fontId="65" fillId="21" borderId="13" xfId="43" applyNumberFormat="1" applyFont="1" applyBorder="1" applyAlignment="1" applyProtection="1">
      <alignment horizontal="right"/>
      <protection/>
    </xf>
    <xf numFmtId="0" fontId="65" fillId="21" borderId="13" xfId="43" applyNumberFormat="1" applyFont="1" applyBorder="1" applyProtection="1">
      <alignment horizontal="left"/>
      <protection/>
    </xf>
    <xf numFmtId="0" fontId="45" fillId="0" borderId="0" xfId="52" applyNumberFormat="1" applyAlignment="1" applyProtection="1">
      <alignment horizontal="left" vertical="top" wrapText="1"/>
      <protection/>
    </xf>
    <xf numFmtId="0" fontId="45" fillId="0" borderId="0" xfId="52" applyAlignment="1">
      <alignment horizontal="left" vertical="top" wrapText="1"/>
      <protection/>
    </xf>
    <xf numFmtId="0" fontId="66" fillId="0" borderId="0" xfId="52" applyFont="1" applyAlignment="1">
      <alignment wrapText="1"/>
      <protection/>
    </xf>
    <xf numFmtId="0" fontId="43" fillId="21" borderId="14" xfId="42" applyNumberFormat="1" applyFont="1" applyBorder="1" applyAlignment="1" applyProtection="1" quotePrefix="1">
      <alignment horizontal="right" wrapText="1"/>
      <protection/>
    </xf>
    <xf numFmtId="4" fontId="43" fillId="21" borderId="1" xfId="47" applyNumberFormat="1" applyFont="1" applyBorder="1" applyAlignment="1" applyProtection="1">
      <alignment horizontal="right" shrinkToFit="1"/>
      <protection/>
    </xf>
    <xf numFmtId="4" fontId="43" fillId="0" borderId="1" xfId="59" applyNumberFormat="1" applyFont="1" applyBorder="1" applyAlignment="1" applyProtection="1">
      <alignment horizontal="right"/>
      <protection/>
    </xf>
    <xf numFmtId="4" fontId="44" fillId="0" borderId="1" xfId="59" applyNumberFormat="1" applyFont="1" applyBorder="1" applyAlignment="1" applyProtection="1">
      <alignment horizontal="right"/>
      <protection/>
    </xf>
    <xf numFmtId="4" fontId="6" fillId="0" borderId="15" xfId="0" applyNumberFormat="1" applyFont="1" applyBorder="1" applyAlignment="1" applyProtection="1">
      <alignment horizontal="right"/>
      <protection locked="0"/>
    </xf>
    <xf numFmtId="4" fontId="5" fillId="0" borderId="15" xfId="0" applyNumberFormat="1" applyFont="1" applyBorder="1" applyAlignment="1" applyProtection="1">
      <alignment horizontal="right"/>
      <protection locked="0"/>
    </xf>
    <xf numFmtId="0" fontId="67" fillId="21" borderId="13" xfId="40" applyNumberFormat="1" applyFont="1" applyBorder="1" applyProtection="1">
      <alignment horizontal="center" vertical="center" shrinkToFit="1"/>
      <protection/>
    </xf>
    <xf numFmtId="4" fontId="6" fillId="0" borderId="1" xfId="0" applyNumberFormat="1" applyFont="1" applyBorder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4" fontId="43" fillId="0" borderId="13" xfId="59" applyNumberFormat="1" applyFont="1" applyBorder="1" applyAlignment="1" applyProtection="1">
      <alignment horizontal="right"/>
      <protection/>
    </xf>
    <xf numFmtId="4" fontId="5" fillId="0" borderId="13" xfId="0" applyNumberFormat="1" applyFont="1" applyBorder="1" applyAlignment="1" applyProtection="1">
      <alignment horizontal="right"/>
      <protection locked="0"/>
    </xf>
    <xf numFmtId="0" fontId="44" fillId="21" borderId="16" xfId="45" applyNumberFormat="1" applyBorder="1" applyAlignment="1" applyProtection="1" quotePrefix="1">
      <alignment horizontal="center" wrapText="1"/>
      <protection/>
    </xf>
    <xf numFmtId="0" fontId="44" fillId="21" borderId="17" xfId="45" applyNumberFormat="1" applyBorder="1" applyAlignment="1" applyProtection="1" quotePrefix="1">
      <alignment horizontal="center" wrapText="1"/>
      <protection/>
    </xf>
    <xf numFmtId="0" fontId="43" fillId="21" borderId="18" xfId="42" applyNumberFormat="1" applyFont="1" applyBorder="1" applyAlignment="1" applyProtection="1" quotePrefix="1">
      <alignment horizontal="right" wrapText="1"/>
      <protection/>
    </xf>
    <xf numFmtId="0" fontId="43" fillId="21" borderId="19" xfId="42" applyNumberFormat="1" applyFont="1" applyBorder="1" applyAlignment="1" applyProtection="1" quotePrefix="1">
      <alignment horizontal="right" wrapText="1"/>
      <protection/>
    </xf>
    <xf numFmtId="4" fontId="0" fillId="0" borderId="0" xfId="0" applyNumberFormat="1" applyAlignment="1" applyProtection="1">
      <alignment/>
      <protection locked="0"/>
    </xf>
    <xf numFmtId="4" fontId="43" fillId="0" borderId="16" xfId="59" applyNumberFormat="1" applyFont="1" applyBorder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right"/>
      <protection locked="0"/>
    </xf>
    <xf numFmtId="4" fontId="5" fillId="0" borderId="20" xfId="0" applyNumberFormat="1" applyFont="1" applyBorder="1" applyAlignment="1" applyProtection="1">
      <alignment horizontal="right"/>
      <protection locked="0"/>
    </xf>
    <xf numFmtId="4" fontId="65" fillId="21" borderId="13" xfId="43" applyNumberFormat="1" applyFont="1" applyBorder="1" applyAlignment="1" applyProtection="1">
      <alignment horizontal="right"/>
      <protection/>
    </xf>
    <xf numFmtId="4" fontId="43" fillId="21" borderId="17" xfId="47" applyNumberFormat="1" applyFont="1" applyBorder="1" applyAlignment="1" applyProtection="1">
      <alignment horizontal="right" shrinkToFit="1"/>
      <protection/>
    </xf>
    <xf numFmtId="4" fontId="44" fillId="21" borderId="1" xfId="47" applyNumberFormat="1" applyFont="1" applyBorder="1" applyAlignment="1" applyProtection="1">
      <alignment horizontal="right" shrinkToFit="1"/>
      <protection/>
    </xf>
    <xf numFmtId="4" fontId="43" fillId="21" borderId="16" xfId="45" applyNumberFormat="1" applyFont="1" applyBorder="1" applyAlignment="1" applyProtection="1" quotePrefix="1">
      <alignment horizontal="right" wrapText="1"/>
      <protection/>
    </xf>
    <xf numFmtId="0" fontId="6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4" fontId="43" fillId="21" borderId="1" xfId="45" applyNumberFormat="1" applyFont="1" applyBorder="1" applyAlignment="1" applyProtection="1" quotePrefix="1">
      <alignment horizontal="right" wrapText="1"/>
      <protection/>
    </xf>
    <xf numFmtId="4" fontId="44" fillId="21" borderId="1" xfId="46" applyNumberFormat="1" applyFont="1" applyBorder="1" applyAlignment="1" applyProtection="1">
      <alignment horizontal="right" shrinkToFit="1"/>
      <protection/>
    </xf>
    <xf numFmtId="0" fontId="44" fillId="21" borderId="21" xfId="41" applyNumberFormat="1" applyFont="1" applyBorder="1" applyAlignment="1" applyProtection="1" quotePrefix="1">
      <alignment horizontal="left" wrapText="1"/>
      <protection/>
    </xf>
    <xf numFmtId="0" fontId="44" fillId="21" borderId="22" xfId="39" applyNumberFormat="1" applyFont="1" applyBorder="1" applyAlignment="1" applyProtection="1" quotePrefix="1">
      <alignment horizontal="center" wrapText="1"/>
      <protection/>
    </xf>
    <xf numFmtId="4" fontId="44" fillId="21" borderId="22" xfId="46" applyNumberFormat="1" applyFont="1" applyBorder="1" applyAlignment="1" applyProtection="1">
      <alignment horizontal="right" shrinkToFit="1"/>
      <protection/>
    </xf>
    <xf numFmtId="4" fontId="44" fillId="21" borderId="23" xfId="46" applyNumberFormat="1" applyFont="1" applyBorder="1" applyAlignment="1" applyProtection="1">
      <alignment horizontal="right" shrinkToFit="1"/>
      <protection/>
    </xf>
    <xf numFmtId="4" fontId="44" fillId="0" borderId="24" xfId="59" applyNumberFormat="1" applyFont="1" applyBorder="1" applyAlignment="1" applyProtection="1">
      <alignment horizontal="right"/>
      <protection/>
    </xf>
    <xf numFmtId="4" fontId="6" fillId="0" borderId="24" xfId="0" applyNumberFormat="1" applyFont="1" applyBorder="1" applyAlignment="1" applyProtection="1">
      <alignment horizontal="right"/>
      <protection locked="0"/>
    </xf>
    <xf numFmtId="4" fontId="6" fillId="0" borderId="25" xfId="0" applyNumberFormat="1" applyFont="1" applyBorder="1" applyAlignment="1" applyProtection="1">
      <alignment horizontal="right"/>
      <protection locked="0"/>
    </xf>
    <xf numFmtId="0" fontId="44" fillId="21" borderId="14" xfId="41" applyFont="1" applyBorder="1" applyAlignment="1" applyProtection="1">
      <alignment horizontal="left" wrapText="1"/>
      <protection/>
    </xf>
    <xf numFmtId="0" fontId="44" fillId="21" borderId="1" xfId="45" applyNumberFormat="1" applyFont="1" applyBorder="1" applyAlignment="1" applyProtection="1" quotePrefix="1">
      <alignment horizontal="center" wrapText="1"/>
      <protection/>
    </xf>
    <xf numFmtId="0" fontId="44" fillId="21" borderId="14" xfId="41" applyNumberFormat="1" applyFont="1" applyBorder="1" applyAlignment="1" applyProtection="1" quotePrefix="1">
      <alignment horizontal="left" wrapText="1"/>
      <protection/>
    </xf>
    <xf numFmtId="0" fontId="44" fillId="21" borderId="1" xfId="39" applyNumberFormat="1" applyFont="1" applyBorder="1" applyAlignment="1" applyProtection="1" quotePrefix="1">
      <alignment horizontal="center" wrapText="1"/>
      <protection/>
    </xf>
    <xf numFmtId="0" fontId="44" fillId="0" borderId="1" xfId="48" applyFont="1" applyBorder="1" applyAlignment="1" applyProtection="1">
      <alignment horizontal="center" wrapText="1"/>
      <protection/>
    </xf>
    <xf numFmtId="0" fontId="44" fillId="0" borderId="14" xfId="42" applyNumberFormat="1" applyFont="1" applyFill="1" applyBorder="1" applyAlignment="1" applyProtection="1" quotePrefix="1">
      <alignment horizontal="left" wrapText="1"/>
      <protection/>
    </xf>
    <xf numFmtId="4" fontId="44" fillId="21" borderId="1" xfId="45" applyNumberFormat="1" applyFont="1" applyBorder="1" applyAlignment="1" applyProtection="1" quotePrefix="1">
      <alignment horizontal="right" wrapText="1"/>
      <protection/>
    </xf>
    <xf numFmtId="4" fontId="44" fillId="21" borderId="1" xfId="39" applyNumberFormat="1" applyFont="1" applyBorder="1" applyAlignment="1" applyProtection="1" quotePrefix="1">
      <alignment horizontal="right" wrapText="1"/>
      <protection/>
    </xf>
    <xf numFmtId="4" fontId="44" fillId="21" borderId="22" xfId="39" applyNumberFormat="1" applyFont="1" applyBorder="1" applyAlignment="1" applyProtection="1" quotePrefix="1">
      <alignment horizontal="right" wrapText="1"/>
      <protection/>
    </xf>
    <xf numFmtId="4" fontId="43" fillId="21" borderId="17" xfId="45" applyNumberFormat="1" applyFont="1" applyBorder="1" applyAlignment="1" applyProtection="1" quotePrefix="1">
      <alignment horizontal="right" wrapText="1"/>
      <protection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7" fillId="21" borderId="13" xfId="39" applyNumberFormat="1" applyFont="1" applyBorder="1" applyProtection="1">
      <alignment horizontal="center" vertical="center" wrapText="1"/>
      <protection/>
    </xf>
    <xf numFmtId="0" fontId="67" fillId="21" borderId="13" xfId="39" applyFont="1" applyBorder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67" fillId="0" borderId="13" xfId="39" applyNumberFormat="1" applyFont="1" applyFill="1" applyBorder="1" applyProtection="1">
      <alignment horizontal="center" vertical="center" wrapText="1"/>
      <protection/>
    </xf>
    <xf numFmtId="0" fontId="67" fillId="0" borderId="13" xfId="39" applyFont="1" applyFill="1" applyBorder="1">
      <alignment horizontal="center" vertical="center" wrapText="1"/>
      <protection/>
    </xf>
    <xf numFmtId="0" fontId="68" fillId="0" borderId="0" xfId="53" applyNumberFormat="1" applyFont="1" applyFill="1" applyAlignment="1" applyProtection="1">
      <alignment horizontal="center" wrapText="1"/>
      <protection/>
    </xf>
    <xf numFmtId="0" fontId="68" fillId="0" borderId="0" xfId="53" applyFont="1" applyFill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9" fillId="0" borderId="0" xfId="56" applyNumberFormat="1" applyFont="1" applyAlignment="1" applyProtection="1">
      <alignment horizontal="right"/>
      <protection/>
    </xf>
    <xf numFmtId="0" fontId="69" fillId="0" borderId="0" xfId="56" applyFont="1" applyAlignment="1">
      <alignment horizontal="right"/>
      <protection/>
    </xf>
    <xf numFmtId="0" fontId="44" fillId="0" borderId="0" xfId="48" applyNumberFormat="1" applyFont="1" applyProtection="1">
      <alignment horizontal="left" wrapText="1"/>
      <protection/>
    </xf>
    <xf numFmtId="0" fontId="44" fillId="0" borderId="0" xfId="48" applyFont="1">
      <alignment horizontal="left" wrapText="1"/>
      <protection/>
    </xf>
    <xf numFmtId="0" fontId="67" fillId="0" borderId="26" xfId="58" applyNumberFormat="1" applyFont="1" applyBorder="1" applyAlignment="1" applyProtection="1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zoomScaleSheetLayoutView="100" workbookViewId="0" topLeftCell="A1">
      <pane ySplit="6" topLeftCell="A7" activePane="bottomLeft" state="frozen"/>
      <selection pane="topLeft" activeCell="A1" sqref="A1"/>
      <selection pane="bottomLeft" activeCell="E4" sqref="E4:E5"/>
    </sheetView>
  </sheetViews>
  <sheetFormatPr defaultColWidth="9.140625" defaultRowHeight="15" outlineLevelRow="5"/>
  <cols>
    <col min="1" max="1" width="70.140625" style="1" customWidth="1"/>
    <col min="2" max="2" width="18.57421875" style="1" customWidth="1"/>
    <col min="3" max="3" width="20.7109375" style="1" customWidth="1"/>
    <col min="4" max="4" width="20.28125" style="1" customWidth="1"/>
    <col min="5" max="5" width="20.421875" style="1" customWidth="1"/>
    <col min="6" max="6" width="20.8515625" style="1" customWidth="1"/>
    <col min="7" max="7" width="20.00390625" style="1" customWidth="1"/>
    <col min="8" max="8" width="14.421875" style="1" customWidth="1"/>
    <col min="9" max="9" width="21.421875" style="1" customWidth="1"/>
    <col min="10" max="16384" width="9.140625" style="1" customWidth="1"/>
  </cols>
  <sheetData>
    <row r="1" spans="1:7" ht="18.75" customHeight="1">
      <c r="A1" s="8"/>
      <c r="B1" s="9"/>
      <c r="C1" s="9"/>
      <c r="D1" s="10"/>
      <c r="E1" s="55"/>
      <c r="F1" s="56"/>
      <c r="G1" s="2"/>
    </row>
    <row r="2" spans="1:9" ht="39" customHeight="1">
      <c r="A2" s="63" t="s">
        <v>110</v>
      </c>
      <c r="B2" s="64"/>
      <c r="C2" s="64"/>
      <c r="D2" s="64"/>
      <c r="E2" s="64"/>
      <c r="F2" s="64"/>
      <c r="G2" s="65"/>
      <c r="H2" s="65"/>
      <c r="I2" s="66"/>
    </row>
    <row r="3" spans="1:9" ht="20.25" customHeight="1" thickBot="1">
      <c r="A3" s="67" t="s">
        <v>0</v>
      </c>
      <c r="B3" s="68"/>
      <c r="C3" s="68"/>
      <c r="D3" s="68"/>
      <c r="E3" s="68"/>
      <c r="F3" s="68"/>
      <c r="G3" s="66"/>
      <c r="H3" s="66"/>
      <c r="I3" s="66"/>
    </row>
    <row r="4" spans="1:9" ht="15.75" customHeight="1" thickBot="1">
      <c r="A4" s="57" t="s">
        <v>1</v>
      </c>
      <c r="B4" s="57" t="s">
        <v>2</v>
      </c>
      <c r="C4" s="61" t="s">
        <v>96</v>
      </c>
      <c r="D4" s="57" t="s">
        <v>91</v>
      </c>
      <c r="E4" s="57" t="s">
        <v>3</v>
      </c>
      <c r="F4" s="57" t="s">
        <v>95</v>
      </c>
      <c r="G4" s="71" t="s">
        <v>97</v>
      </c>
      <c r="H4" s="71" t="s">
        <v>92</v>
      </c>
      <c r="I4" s="59" t="s">
        <v>98</v>
      </c>
    </row>
    <row r="5" spans="1:9" ht="83.25" customHeight="1" thickBot="1">
      <c r="A5" s="58"/>
      <c r="B5" s="58"/>
      <c r="C5" s="62"/>
      <c r="D5" s="58"/>
      <c r="E5" s="58"/>
      <c r="F5" s="58"/>
      <c r="G5" s="60"/>
      <c r="H5" s="60"/>
      <c r="I5" s="60"/>
    </row>
    <row r="6" spans="1:9" ht="20.25" customHeight="1" thickBo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</row>
    <row r="7" spans="1:9" ht="36" customHeight="1">
      <c r="A7" s="38" t="s">
        <v>4</v>
      </c>
      <c r="B7" s="39" t="s">
        <v>5</v>
      </c>
      <c r="C7" s="53">
        <v>823120149.12</v>
      </c>
      <c r="D7" s="40">
        <v>7974217597.02</v>
      </c>
      <c r="E7" s="40">
        <v>8586204654.63</v>
      </c>
      <c r="F7" s="41">
        <v>2154368434.12</v>
      </c>
      <c r="G7" s="42">
        <f>F7/D7%</f>
        <v>27.016674776031905</v>
      </c>
      <c r="H7" s="43">
        <f>F7/E7%</f>
        <v>25.091044539199107</v>
      </c>
      <c r="I7" s="44">
        <f>F7/C7%</f>
        <v>261.7319520635282</v>
      </c>
    </row>
    <row r="8" spans="1:9" ht="31.5" outlineLevel="1">
      <c r="A8" s="45" t="s">
        <v>106</v>
      </c>
      <c r="B8" s="46" t="s">
        <v>107</v>
      </c>
      <c r="C8" s="51">
        <v>2368766475.74</v>
      </c>
      <c r="D8" s="32">
        <v>0</v>
      </c>
      <c r="E8" s="32">
        <v>0</v>
      </c>
      <c r="F8" s="32">
        <v>0</v>
      </c>
      <c r="G8" s="14">
        <v>0</v>
      </c>
      <c r="H8" s="18">
        <v>0</v>
      </c>
      <c r="I8" s="15">
        <f aca="true" t="shared" si="0" ref="I8:I18">F8/C8%</f>
        <v>0</v>
      </c>
    </row>
    <row r="9" spans="1:9" ht="31.5">
      <c r="A9" s="47" t="s">
        <v>6</v>
      </c>
      <c r="B9" s="48" t="s">
        <v>7</v>
      </c>
      <c r="C9" s="52">
        <v>1469294794.79</v>
      </c>
      <c r="D9" s="37">
        <v>6242344500</v>
      </c>
      <c r="E9" s="37">
        <v>6241801275.42</v>
      </c>
      <c r="F9" s="37">
        <v>1488478774.21</v>
      </c>
      <c r="G9" s="14">
        <f aca="true" t="shared" si="1" ref="G9:G18">F9/D9%</f>
        <v>23.8448674886495</v>
      </c>
      <c r="H9" s="18">
        <f aca="true" t="shared" si="2" ref="H9:H18">F9/E9%</f>
        <v>23.84694270981645</v>
      </c>
      <c r="I9" s="15">
        <f t="shared" si="0"/>
        <v>101.30565897926168</v>
      </c>
    </row>
    <row r="10" spans="1:9" ht="31.5">
      <c r="A10" s="47" t="s">
        <v>8</v>
      </c>
      <c r="B10" s="48" t="s">
        <v>9</v>
      </c>
      <c r="C10" s="52">
        <v>250229.39</v>
      </c>
      <c r="D10" s="37">
        <v>182289930</v>
      </c>
      <c r="E10" s="37">
        <v>185199610.45</v>
      </c>
      <c r="F10" s="37">
        <v>25255483.25</v>
      </c>
      <c r="G10" s="14">
        <f t="shared" si="1"/>
        <v>13.854568516209316</v>
      </c>
      <c r="H10" s="18">
        <f t="shared" si="2"/>
        <v>13.636898689275835</v>
      </c>
      <c r="I10" s="15">
        <f t="shared" si="0"/>
        <v>10092.93242892052</v>
      </c>
    </row>
    <row r="11" spans="1:9" ht="47.25">
      <c r="A11" s="47" t="s">
        <v>10</v>
      </c>
      <c r="B11" s="48" t="s">
        <v>11</v>
      </c>
      <c r="C11" s="52">
        <v>204179999.22</v>
      </c>
      <c r="D11" s="37">
        <v>1438816190</v>
      </c>
      <c r="E11" s="37">
        <v>1534406543.83</v>
      </c>
      <c r="F11" s="37">
        <v>86242022.45</v>
      </c>
      <c r="G11" s="14">
        <f t="shared" si="1"/>
        <v>5.993956910507102</v>
      </c>
      <c r="H11" s="18">
        <f t="shared" si="2"/>
        <v>5.620545793211564</v>
      </c>
      <c r="I11" s="15">
        <f t="shared" si="0"/>
        <v>42.23823233394956</v>
      </c>
    </row>
    <row r="12" spans="1:9" ht="31.5">
      <c r="A12" s="47" t="s">
        <v>12</v>
      </c>
      <c r="B12" s="48" t="s">
        <v>13</v>
      </c>
      <c r="C12" s="52">
        <v>0</v>
      </c>
      <c r="D12" s="37">
        <v>500000</v>
      </c>
      <c r="E12" s="37">
        <v>500000</v>
      </c>
      <c r="F12" s="37">
        <v>0</v>
      </c>
      <c r="G12" s="14">
        <f t="shared" si="1"/>
        <v>0</v>
      </c>
      <c r="H12" s="18">
        <f t="shared" si="2"/>
        <v>0</v>
      </c>
      <c r="I12" s="15">
        <v>0</v>
      </c>
    </row>
    <row r="13" spans="1:9" ht="31.5">
      <c r="A13" s="47" t="s">
        <v>14</v>
      </c>
      <c r="B13" s="48" t="s">
        <v>15</v>
      </c>
      <c r="C13" s="52">
        <v>50736690.06</v>
      </c>
      <c r="D13" s="37">
        <v>424714370</v>
      </c>
      <c r="E13" s="37">
        <v>458893296.39</v>
      </c>
      <c r="F13" s="37">
        <v>63599670.16</v>
      </c>
      <c r="G13" s="14">
        <f t="shared" si="1"/>
        <v>14.974692323219484</v>
      </c>
      <c r="H13" s="18">
        <f t="shared" si="2"/>
        <v>13.859359171363554</v>
      </c>
      <c r="I13" s="15">
        <f t="shared" si="0"/>
        <v>125.35242264481293</v>
      </c>
    </row>
    <row r="14" spans="1:9" ht="31.5">
      <c r="A14" s="47" t="s">
        <v>16</v>
      </c>
      <c r="B14" s="48" t="s">
        <v>17</v>
      </c>
      <c r="C14" s="52">
        <v>58489906.35</v>
      </c>
      <c r="D14" s="37">
        <v>292776400</v>
      </c>
      <c r="E14" s="37">
        <v>298191317.7</v>
      </c>
      <c r="F14" s="37">
        <v>60738639.19</v>
      </c>
      <c r="G14" s="14">
        <f t="shared" si="1"/>
        <v>20.745742891161992</v>
      </c>
      <c r="H14" s="18">
        <f t="shared" si="2"/>
        <v>20.369016663022716</v>
      </c>
      <c r="I14" s="15">
        <f t="shared" si="0"/>
        <v>103.84465112073136</v>
      </c>
    </row>
    <row r="15" spans="1:9" ht="31.5">
      <c r="A15" s="47" t="s">
        <v>18</v>
      </c>
      <c r="B15" s="48" t="s">
        <v>19</v>
      </c>
      <c r="C15" s="52">
        <v>183014675.62</v>
      </c>
      <c r="D15" s="37">
        <v>1151152857.48</v>
      </c>
      <c r="E15" s="37">
        <v>1224096978.43</v>
      </c>
      <c r="F15" s="37">
        <v>183175836.21</v>
      </c>
      <c r="G15" s="14">
        <f t="shared" si="1"/>
        <v>15.912381663282497</v>
      </c>
      <c r="H15" s="18">
        <f t="shared" si="2"/>
        <v>14.964160474028562</v>
      </c>
      <c r="I15" s="15">
        <f t="shared" si="0"/>
        <v>100.08805883432792</v>
      </c>
    </row>
    <row r="16" spans="1:9" ht="31.5">
      <c r="A16" s="47" t="s">
        <v>20</v>
      </c>
      <c r="B16" s="48" t="s">
        <v>21</v>
      </c>
      <c r="C16" s="52">
        <v>21057536.23</v>
      </c>
      <c r="D16" s="37">
        <v>137675210</v>
      </c>
      <c r="E16" s="37">
        <v>151398424.65</v>
      </c>
      <c r="F16" s="37">
        <v>23441805.82</v>
      </c>
      <c r="G16" s="14">
        <f t="shared" si="1"/>
        <v>17.026889459620218</v>
      </c>
      <c r="H16" s="18">
        <f t="shared" si="2"/>
        <v>15.483520303591217</v>
      </c>
      <c r="I16" s="15">
        <f t="shared" si="0"/>
        <v>111.32264270595535</v>
      </c>
    </row>
    <row r="17" spans="1:9" ht="31.5">
      <c r="A17" s="47" t="s">
        <v>22</v>
      </c>
      <c r="B17" s="48" t="s">
        <v>23</v>
      </c>
      <c r="C17" s="52">
        <v>163634567.93</v>
      </c>
      <c r="D17" s="37">
        <v>2760007895</v>
      </c>
      <c r="E17" s="37">
        <v>2800645402.97</v>
      </c>
      <c r="F17" s="37">
        <v>156640154.32</v>
      </c>
      <c r="G17" s="14">
        <f t="shared" si="1"/>
        <v>5.675351675760333</v>
      </c>
      <c r="H17" s="18">
        <f t="shared" si="2"/>
        <v>5.593002032813145</v>
      </c>
      <c r="I17" s="15">
        <f t="shared" si="0"/>
        <v>95.72558922085943</v>
      </c>
    </row>
    <row r="18" spans="1:9" ht="31.5">
      <c r="A18" s="47" t="s">
        <v>24</v>
      </c>
      <c r="B18" s="48" t="s">
        <v>25</v>
      </c>
      <c r="C18" s="52">
        <v>732560598.26</v>
      </c>
      <c r="D18" s="37">
        <v>2801783840</v>
      </c>
      <c r="E18" s="37">
        <v>2835871930.92</v>
      </c>
      <c r="F18" s="37">
        <v>563816965.49</v>
      </c>
      <c r="G18" s="14">
        <f t="shared" si="1"/>
        <v>20.123499801826256</v>
      </c>
      <c r="H18" s="18">
        <f t="shared" si="2"/>
        <v>19.88160887459714</v>
      </c>
      <c r="I18" s="15">
        <f t="shared" si="0"/>
        <v>76.96523220457053</v>
      </c>
    </row>
    <row r="19" spans="1:9" ht="31.5">
      <c r="A19" s="47" t="s">
        <v>26</v>
      </c>
      <c r="B19" s="48" t="s">
        <v>27</v>
      </c>
      <c r="C19" s="52">
        <v>0</v>
      </c>
      <c r="D19" s="37">
        <v>11072657074.2</v>
      </c>
      <c r="E19" s="37">
        <v>11057285935.56</v>
      </c>
      <c r="F19" s="37">
        <v>2193430938.06</v>
      </c>
      <c r="G19" s="14">
        <f aca="true" t="shared" si="3" ref="G19:G34">F19/D19%</f>
        <v>19.809436193692246</v>
      </c>
      <c r="H19" s="18">
        <f aca="true" t="shared" si="4" ref="H19:H34">F19/E19%</f>
        <v>19.836974017339752</v>
      </c>
      <c r="I19" s="15">
        <v>0</v>
      </c>
    </row>
    <row r="20" spans="1:9" ht="31.5">
      <c r="A20" s="47" t="s">
        <v>28</v>
      </c>
      <c r="B20" s="48" t="s">
        <v>29</v>
      </c>
      <c r="C20" s="52">
        <v>0</v>
      </c>
      <c r="D20" s="37">
        <v>1314415770</v>
      </c>
      <c r="E20" s="37">
        <v>1314626770</v>
      </c>
      <c r="F20" s="37">
        <v>268081230.02</v>
      </c>
      <c r="G20" s="14">
        <f t="shared" si="3"/>
        <v>20.395466650556088</v>
      </c>
      <c r="H20" s="18">
        <f t="shared" si="4"/>
        <v>20.39219314087146</v>
      </c>
      <c r="I20" s="15">
        <v>0</v>
      </c>
    </row>
    <row r="21" spans="1:9" ht="63">
      <c r="A21" s="47" t="s">
        <v>30</v>
      </c>
      <c r="B21" s="48" t="s">
        <v>31</v>
      </c>
      <c r="C21" s="52">
        <v>0</v>
      </c>
      <c r="D21" s="37">
        <v>371372060</v>
      </c>
      <c r="E21" s="37">
        <v>371982702.3</v>
      </c>
      <c r="F21" s="37">
        <v>36401846.99</v>
      </c>
      <c r="G21" s="14">
        <f t="shared" si="3"/>
        <v>9.80198860140421</v>
      </c>
      <c r="H21" s="18">
        <f t="shared" si="4"/>
        <v>9.785897775602026</v>
      </c>
      <c r="I21" s="15">
        <v>0</v>
      </c>
    </row>
    <row r="22" spans="1:9" ht="31.5">
      <c r="A22" s="47" t="s">
        <v>32</v>
      </c>
      <c r="B22" s="48" t="s">
        <v>33</v>
      </c>
      <c r="C22" s="52">
        <v>288000</v>
      </c>
      <c r="D22" s="37">
        <v>8018190</v>
      </c>
      <c r="E22" s="37">
        <v>8018190</v>
      </c>
      <c r="F22" s="37">
        <v>1316510</v>
      </c>
      <c r="G22" s="14">
        <f t="shared" si="3"/>
        <v>16.419042202791402</v>
      </c>
      <c r="H22" s="18">
        <f t="shared" si="4"/>
        <v>16.419042202791402</v>
      </c>
      <c r="I22" s="15">
        <f>F22/C22%</f>
        <v>457.12152777777777</v>
      </c>
    </row>
    <row r="23" spans="1:9" ht="47.25">
      <c r="A23" s="47" t="s">
        <v>34</v>
      </c>
      <c r="B23" s="48" t="s">
        <v>35</v>
      </c>
      <c r="C23" s="52">
        <v>98432881.48</v>
      </c>
      <c r="D23" s="37">
        <v>681651700</v>
      </c>
      <c r="E23" s="37">
        <v>708007603.7</v>
      </c>
      <c r="F23" s="37">
        <v>125318541.18</v>
      </c>
      <c r="G23" s="14">
        <f t="shared" si="3"/>
        <v>18.38454172123388</v>
      </c>
      <c r="H23" s="18">
        <f t="shared" si="4"/>
        <v>17.700168829415638</v>
      </c>
      <c r="I23" s="15">
        <f>F23/C23%</f>
        <v>127.31369771539477</v>
      </c>
    </row>
    <row r="24" spans="1:9" ht="31.5">
      <c r="A24" s="47" t="s">
        <v>36</v>
      </c>
      <c r="B24" s="48" t="s">
        <v>37</v>
      </c>
      <c r="C24" s="52">
        <v>150569289.23</v>
      </c>
      <c r="D24" s="37">
        <v>5484113337.55</v>
      </c>
      <c r="E24" s="37">
        <v>8979773430.34</v>
      </c>
      <c r="F24" s="37">
        <v>617903015.22</v>
      </c>
      <c r="G24" s="14">
        <f t="shared" si="3"/>
        <v>11.267145246419087</v>
      </c>
      <c r="H24" s="18">
        <f t="shared" si="4"/>
        <v>6.8810535144716285</v>
      </c>
      <c r="I24" s="15">
        <f>F24/C24%</f>
        <v>410.3778522034005</v>
      </c>
    </row>
    <row r="25" spans="1:9" ht="47.25">
      <c r="A25" s="47" t="s">
        <v>38</v>
      </c>
      <c r="B25" s="48" t="s">
        <v>39</v>
      </c>
      <c r="C25" s="52">
        <v>161244452.24</v>
      </c>
      <c r="D25" s="37">
        <v>1552295680</v>
      </c>
      <c r="E25" s="37">
        <v>2250934446.62</v>
      </c>
      <c r="F25" s="37">
        <v>151423074.13</v>
      </c>
      <c r="G25" s="14">
        <f t="shared" si="3"/>
        <v>9.754782937358943</v>
      </c>
      <c r="H25" s="18">
        <f t="shared" si="4"/>
        <v>6.7271205679657475</v>
      </c>
      <c r="I25" s="15">
        <f>F25/C25%</f>
        <v>93.90901331886963</v>
      </c>
    </row>
    <row r="26" spans="1:9" ht="31.5">
      <c r="A26" s="47" t="s">
        <v>40</v>
      </c>
      <c r="B26" s="48" t="s">
        <v>41</v>
      </c>
      <c r="C26" s="52">
        <v>0</v>
      </c>
      <c r="D26" s="37">
        <v>151268400</v>
      </c>
      <c r="E26" s="37">
        <v>186268400</v>
      </c>
      <c r="F26" s="37">
        <v>7202000</v>
      </c>
      <c r="G26" s="14">
        <f t="shared" si="3"/>
        <v>4.761073694175386</v>
      </c>
      <c r="H26" s="18">
        <f t="shared" si="4"/>
        <v>3.8664636621133806</v>
      </c>
      <c r="I26" s="15">
        <v>0</v>
      </c>
    </row>
    <row r="27" spans="1:9" ht="31.5">
      <c r="A27" s="47" t="s">
        <v>42</v>
      </c>
      <c r="B27" s="48" t="s">
        <v>43</v>
      </c>
      <c r="C27" s="52">
        <v>59741269.76</v>
      </c>
      <c r="D27" s="37">
        <v>358342900</v>
      </c>
      <c r="E27" s="37">
        <v>389090101.31</v>
      </c>
      <c r="F27" s="37">
        <v>61706041.77</v>
      </c>
      <c r="G27" s="14">
        <f t="shared" si="3"/>
        <v>17.219830997070126</v>
      </c>
      <c r="H27" s="18">
        <f t="shared" si="4"/>
        <v>15.859062351431271</v>
      </c>
      <c r="I27" s="15">
        <f>F27/C27%</f>
        <v>103.2888018917126</v>
      </c>
    </row>
    <row r="28" spans="1:9" ht="31.5">
      <c r="A28" s="47" t="s">
        <v>44</v>
      </c>
      <c r="B28" s="48" t="s">
        <v>45</v>
      </c>
      <c r="C28" s="52">
        <v>23480982.62</v>
      </c>
      <c r="D28" s="37">
        <v>484422500</v>
      </c>
      <c r="E28" s="37">
        <v>500637810.64</v>
      </c>
      <c r="F28" s="37">
        <v>23282947.31</v>
      </c>
      <c r="G28" s="14">
        <f t="shared" si="3"/>
        <v>4.806330694796381</v>
      </c>
      <c r="H28" s="18">
        <f t="shared" si="4"/>
        <v>4.650656984983973</v>
      </c>
      <c r="I28" s="15">
        <f>F28/C28%</f>
        <v>99.15661404292628</v>
      </c>
    </row>
    <row r="29" spans="1:9" ht="41.25" customHeight="1">
      <c r="A29" s="47" t="s">
        <v>46</v>
      </c>
      <c r="B29" s="48" t="s">
        <v>47</v>
      </c>
      <c r="C29" s="52">
        <v>0</v>
      </c>
      <c r="D29" s="37">
        <v>425593333.33</v>
      </c>
      <c r="E29" s="37">
        <v>425593333.33</v>
      </c>
      <c r="F29" s="37">
        <v>0</v>
      </c>
      <c r="G29" s="14">
        <f t="shared" si="3"/>
        <v>0</v>
      </c>
      <c r="H29" s="18">
        <f t="shared" si="4"/>
        <v>0</v>
      </c>
      <c r="I29" s="15">
        <v>0</v>
      </c>
    </row>
    <row r="30" spans="1:9" ht="47.25">
      <c r="A30" s="47" t="s">
        <v>48</v>
      </c>
      <c r="B30" s="48" t="s">
        <v>49</v>
      </c>
      <c r="C30" s="52">
        <v>0</v>
      </c>
      <c r="D30" s="37">
        <v>3550000</v>
      </c>
      <c r="E30" s="37">
        <v>3550000</v>
      </c>
      <c r="F30" s="37">
        <v>20000</v>
      </c>
      <c r="G30" s="14">
        <f t="shared" si="3"/>
        <v>0.5633802816901409</v>
      </c>
      <c r="H30" s="18">
        <f t="shared" si="4"/>
        <v>0.5633802816901409</v>
      </c>
      <c r="I30" s="15">
        <v>0</v>
      </c>
    </row>
    <row r="31" spans="1:9" ht="31.5">
      <c r="A31" s="47" t="s">
        <v>50</v>
      </c>
      <c r="B31" s="48" t="s">
        <v>51</v>
      </c>
      <c r="C31" s="52">
        <v>21657658.52</v>
      </c>
      <c r="D31" s="37">
        <v>144626700</v>
      </c>
      <c r="E31" s="37">
        <v>167980580</v>
      </c>
      <c r="F31" s="37">
        <v>25930924.98</v>
      </c>
      <c r="G31" s="14">
        <f t="shared" si="3"/>
        <v>17.929555870389077</v>
      </c>
      <c r="H31" s="18">
        <f t="shared" si="4"/>
        <v>15.43685882022791</v>
      </c>
      <c r="I31" s="15">
        <f>F31/C31%</f>
        <v>119.73097163783336</v>
      </c>
    </row>
    <row r="32" spans="1:9" ht="31.5">
      <c r="A32" s="47" t="s">
        <v>52</v>
      </c>
      <c r="B32" s="48" t="s">
        <v>53</v>
      </c>
      <c r="C32" s="52">
        <v>7861379.74</v>
      </c>
      <c r="D32" s="37">
        <v>46628100</v>
      </c>
      <c r="E32" s="37">
        <v>46798100</v>
      </c>
      <c r="F32" s="37">
        <v>7141939.5</v>
      </c>
      <c r="G32" s="14">
        <f t="shared" si="3"/>
        <v>15.31681432440953</v>
      </c>
      <c r="H32" s="18">
        <f t="shared" si="4"/>
        <v>15.26117406475904</v>
      </c>
      <c r="I32" s="15">
        <f>F32/C32%</f>
        <v>90.84842274773513</v>
      </c>
    </row>
    <row r="33" spans="1:9" ht="31.5">
      <c r="A33" s="47" t="s">
        <v>54</v>
      </c>
      <c r="B33" s="48" t="s">
        <v>55</v>
      </c>
      <c r="C33" s="52">
        <v>5653798.85</v>
      </c>
      <c r="D33" s="37">
        <v>995419846.41</v>
      </c>
      <c r="E33" s="37">
        <v>1320916007.53</v>
      </c>
      <c r="F33" s="37">
        <v>12004210.82</v>
      </c>
      <c r="G33" s="14">
        <f t="shared" si="3"/>
        <v>1.20594449299895</v>
      </c>
      <c r="H33" s="18">
        <f t="shared" si="4"/>
        <v>0.908779267687644</v>
      </c>
      <c r="I33" s="15">
        <f aca="true" t="shared" si="5" ref="I33:I45">F33/C33%</f>
        <v>212.32115146791966</v>
      </c>
    </row>
    <row r="34" spans="1:9" ht="31.5">
      <c r="A34" s="47" t="s">
        <v>56</v>
      </c>
      <c r="B34" s="48" t="s">
        <v>57</v>
      </c>
      <c r="C34" s="52">
        <v>585232653.09</v>
      </c>
      <c r="D34" s="37">
        <v>2971852800</v>
      </c>
      <c r="E34" s="37">
        <v>3346346199.05</v>
      </c>
      <c r="F34" s="37">
        <v>651600186.39</v>
      </c>
      <c r="G34" s="14">
        <f t="shared" si="3"/>
        <v>21.925722108107102</v>
      </c>
      <c r="H34" s="18">
        <f t="shared" si="4"/>
        <v>19.471989675634394</v>
      </c>
      <c r="I34" s="15">
        <f t="shared" si="5"/>
        <v>111.34036745037766</v>
      </c>
    </row>
    <row r="35" spans="1:9" ht="31.5" outlineLevel="1">
      <c r="A35" s="45" t="s">
        <v>108</v>
      </c>
      <c r="B35" s="49" t="s">
        <v>109</v>
      </c>
      <c r="C35" s="51">
        <v>6399792.66</v>
      </c>
      <c r="D35" s="32">
        <v>0</v>
      </c>
      <c r="E35" s="32">
        <v>0</v>
      </c>
      <c r="F35" s="32">
        <v>0</v>
      </c>
      <c r="G35" s="14">
        <v>0</v>
      </c>
      <c r="H35" s="18">
        <v>0</v>
      </c>
      <c r="I35" s="15">
        <f t="shared" si="5"/>
        <v>0</v>
      </c>
    </row>
    <row r="36" spans="1:9" ht="47.25">
      <c r="A36" s="47" t="s">
        <v>58</v>
      </c>
      <c r="B36" s="48" t="s">
        <v>59</v>
      </c>
      <c r="C36" s="52">
        <v>840000</v>
      </c>
      <c r="D36" s="37">
        <v>9193500</v>
      </c>
      <c r="E36" s="37">
        <v>9193500</v>
      </c>
      <c r="F36" s="37">
        <v>460000</v>
      </c>
      <c r="G36" s="14">
        <f aca="true" t="shared" si="6" ref="G36:G50">F36/D36%</f>
        <v>5.003535106325121</v>
      </c>
      <c r="H36" s="18">
        <f aca="true" t="shared" si="7" ref="H36:H50">F36/E36%</f>
        <v>5.003535106325121</v>
      </c>
      <c r="I36" s="15">
        <f t="shared" si="5"/>
        <v>54.76190476190476</v>
      </c>
    </row>
    <row r="37" spans="1:9" ht="21.75" customHeight="1" outlineLevel="5">
      <c r="A37" s="11" t="s">
        <v>93</v>
      </c>
      <c r="B37" s="5"/>
      <c r="C37" s="36">
        <f>C36+C35+C34+C33+C32+C31+C30+C29+C28+C27+C26+C25+C24+C23+C22+C21+C20+C19+C18+C17+C16+C15+C14+C13+C12+C11+C10+C9+C8+C7</f>
        <v>7196507780.899999</v>
      </c>
      <c r="D37" s="12">
        <f>D36+D34+D33+D32+D31+D30+D29+D28+D27+D26+D25+D24+D23+D22+D21+D20+D19+D18+D17+D16+D15+D14+D13+D12+D11+D10+D9+D7</f>
        <v>49481700680.990005</v>
      </c>
      <c r="E37" s="12">
        <f>E36+E34+E33+E32+E31+E30+E29+E28+E27+E26+E25+E24+E23+E22+E21+E20+E19+E18+E17+E16+E15+E14+E13+E12+E11+E10+E9+E7</f>
        <v>55404212545.76999</v>
      </c>
      <c r="F37" s="12">
        <f>F36+F34+F33+F32+F31+F30+F29+F28+F27+F26+F25+F24+F23+F22+F21+F20+F19+F18+F17+F16+F15+F14+F13+F12+F11+F10+F9+F7</f>
        <v>8988981191.589998</v>
      </c>
      <c r="G37" s="13">
        <f t="shared" si="6"/>
        <v>18.16627372923624</v>
      </c>
      <c r="H37" s="19">
        <f t="shared" si="7"/>
        <v>16.224364138672865</v>
      </c>
      <c r="I37" s="16">
        <f t="shared" si="5"/>
        <v>124.90754495461454</v>
      </c>
    </row>
    <row r="38" spans="1:9" ht="31.5">
      <c r="A38" s="47" t="s">
        <v>60</v>
      </c>
      <c r="B38" s="48" t="s">
        <v>61</v>
      </c>
      <c r="C38" s="52">
        <v>65134070.26</v>
      </c>
      <c r="D38" s="37">
        <v>298539900</v>
      </c>
      <c r="E38" s="37">
        <v>339432585.18</v>
      </c>
      <c r="F38" s="37">
        <v>65492829.14</v>
      </c>
      <c r="G38" s="14">
        <f t="shared" si="6"/>
        <v>21.937713900219034</v>
      </c>
      <c r="H38" s="18">
        <f t="shared" si="7"/>
        <v>19.294797258568842</v>
      </c>
      <c r="I38" s="15">
        <f t="shared" si="5"/>
        <v>100.55080064637129</v>
      </c>
    </row>
    <row r="39" spans="1:9" ht="31.5">
      <c r="A39" s="47" t="s">
        <v>62</v>
      </c>
      <c r="B39" s="48" t="s">
        <v>63</v>
      </c>
      <c r="C39" s="52">
        <v>1793680400.08</v>
      </c>
      <c r="D39" s="37">
        <v>5390679507.24</v>
      </c>
      <c r="E39" s="37">
        <v>4517670425.87</v>
      </c>
      <c r="F39" s="37">
        <v>1198916050.39</v>
      </c>
      <c r="G39" s="14">
        <f t="shared" si="6"/>
        <v>22.24053662956192</v>
      </c>
      <c r="H39" s="18">
        <f t="shared" si="7"/>
        <v>26.538369056860017</v>
      </c>
      <c r="I39" s="15">
        <f t="shared" si="5"/>
        <v>66.84111898287607</v>
      </c>
    </row>
    <row r="40" spans="1:9" ht="19.5" customHeight="1">
      <c r="A40" s="47" t="s">
        <v>64</v>
      </c>
      <c r="B40" s="48" t="s">
        <v>65</v>
      </c>
      <c r="C40" s="52">
        <v>2879789.36</v>
      </c>
      <c r="D40" s="37">
        <v>12978500</v>
      </c>
      <c r="E40" s="37">
        <v>12978500</v>
      </c>
      <c r="F40" s="37">
        <v>3130665.22</v>
      </c>
      <c r="G40" s="14">
        <f t="shared" si="6"/>
        <v>24.121934121816853</v>
      </c>
      <c r="H40" s="18">
        <f t="shared" si="7"/>
        <v>24.121934121816853</v>
      </c>
      <c r="I40" s="15">
        <f t="shared" si="5"/>
        <v>108.71160451818602</v>
      </c>
    </row>
    <row r="41" spans="1:9" ht="47.25">
      <c r="A41" s="47" t="s">
        <v>66</v>
      </c>
      <c r="B41" s="48" t="s">
        <v>67</v>
      </c>
      <c r="C41" s="52">
        <v>3847527.57</v>
      </c>
      <c r="D41" s="37">
        <v>27089900</v>
      </c>
      <c r="E41" s="37">
        <v>26864254.69</v>
      </c>
      <c r="F41" s="37">
        <v>2902074.48</v>
      </c>
      <c r="G41" s="14">
        <f t="shared" si="6"/>
        <v>10.712754495217775</v>
      </c>
      <c r="H41" s="18">
        <f t="shared" si="7"/>
        <v>10.802735878915984</v>
      </c>
      <c r="I41" s="15">
        <f t="shared" si="5"/>
        <v>75.42699635548031</v>
      </c>
    </row>
    <row r="42" spans="1:9" ht="31.5">
      <c r="A42" s="47" t="s">
        <v>68</v>
      </c>
      <c r="B42" s="48" t="s">
        <v>69</v>
      </c>
      <c r="C42" s="52">
        <v>52086.66</v>
      </c>
      <c r="D42" s="37">
        <v>1978800</v>
      </c>
      <c r="E42" s="37">
        <v>1944383.36</v>
      </c>
      <c r="F42" s="37">
        <v>123230</v>
      </c>
      <c r="G42" s="14">
        <f t="shared" si="6"/>
        <v>6.2275116232059835</v>
      </c>
      <c r="H42" s="18">
        <f t="shared" si="7"/>
        <v>6.337741956401025</v>
      </c>
      <c r="I42" s="15">
        <f t="shared" si="5"/>
        <v>236.58648874779067</v>
      </c>
    </row>
    <row r="43" spans="1:9" ht="31.5">
      <c r="A43" s="47" t="s">
        <v>70</v>
      </c>
      <c r="B43" s="48" t="s">
        <v>71</v>
      </c>
      <c r="C43" s="52">
        <v>2284621.95</v>
      </c>
      <c r="D43" s="37">
        <v>9203200</v>
      </c>
      <c r="E43" s="37">
        <v>9203200</v>
      </c>
      <c r="F43" s="37">
        <v>2034105.99</v>
      </c>
      <c r="G43" s="14">
        <f t="shared" si="6"/>
        <v>22.102160009561892</v>
      </c>
      <c r="H43" s="18">
        <f t="shared" si="7"/>
        <v>22.102160009561892</v>
      </c>
      <c r="I43" s="15">
        <f t="shared" si="5"/>
        <v>89.03468646092627</v>
      </c>
    </row>
    <row r="44" spans="1:9" ht="31.5">
      <c r="A44" s="47" t="s">
        <v>72</v>
      </c>
      <c r="B44" s="48" t="s">
        <v>73</v>
      </c>
      <c r="C44" s="52">
        <v>34107031.48</v>
      </c>
      <c r="D44" s="37">
        <v>182075500</v>
      </c>
      <c r="E44" s="37">
        <v>181929036.28</v>
      </c>
      <c r="F44" s="37">
        <v>40375370.76</v>
      </c>
      <c r="G44" s="14">
        <f t="shared" si="6"/>
        <v>22.175070649263628</v>
      </c>
      <c r="H44" s="18">
        <f t="shared" si="7"/>
        <v>22.192922903114713</v>
      </c>
      <c r="I44" s="15">
        <f t="shared" si="5"/>
        <v>118.37843696152709</v>
      </c>
    </row>
    <row r="45" spans="1:9" ht="63">
      <c r="A45" s="47" t="s">
        <v>74</v>
      </c>
      <c r="B45" s="48" t="s">
        <v>75</v>
      </c>
      <c r="C45" s="52">
        <v>44452116.39</v>
      </c>
      <c r="D45" s="37">
        <v>184790084</v>
      </c>
      <c r="E45" s="37">
        <v>196242730</v>
      </c>
      <c r="F45" s="37">
        <v>45623518.6</v>
      </c>
      <c r="G45" s="14">
        <f t="shared" si="6"/>
        <v>24.68937597322592</v>
      </c>
      <c r="H45" s="18">
        <f t="shared" si="7"/>
        <v>23.24851402138566</v>
      </c>
      <c r="I45" s="15">
        <f t="shared" si="5"/>
        <v>102.63520008748903</v>
      </c>
    </row>
    <row r="46" spans="1:9" ht="31.5">
      <c r="A46" s="47" t="s">
        <v>76</v>
      </c>
      <c r="B46" s="48" t="s">
        <v>77</v>
      </c>
      <c r="C46" s="52">
        <v>0</v>
      </c>
      <c r="D46" s="37">
        <v>79774400</v>
      </c>
      <c r="E46" s="37">
        <v>89173509.9</v>
      </c>
      <c r="F46" s="37">
        <v>3430152.14</v>
      </c>
      <c r="G46" s="14">
        <f t="shared" si="6"/>
        <v>4.299815655147516</v>
      </c>
      <c r="H46" s="18">
        <f t="shared" si="7"/>
        <v>3.846604382676654</v>
      </c>
      <c r="I46" s="15">
        <v>0</v>
      </c>
    </row>
    <row r="47" spans="1:9" ht="31.5">
      <c r="A47" s="47" t="s">
        <v>78</v>
      </c>
      <c r="B47" s="48" t="s">
        <v>79</v>
      </c>
      <c r="C47" s="52">
        <v>0</v>
      </c>
      <c r="D47" s="37">
        <v>0</v>
      </c>
      <c r="E47" s="37">
        <v>10000000</v>
      </c>
      <c r="F47" s="37">
        <v>0</v>
      </c>
      <c r="G47" s="14">
        <v>0</v>
      </c>
      <c r="H47" s="18">
        <f t="shared" si="7"/>
        <v>0</v>
      </c>
      <c r="I47" s="15">
        <v>0</v>
      </c>
    </row>
    <row r="48" spans="1:9" ht="31.5">
      <c r="A48" s="47" t="s">
        <v>80</v>
      </c>
      <c r="B48" s="48" t="s">
        <v>81</v>
      </c>
      <c r="C48" s="52">
        <v>0</v>
      </c>
      <c r="D48" s="37">
        <v>1000000</v>
      </c>
      <c r="E48" s="37">
        <v>1000000</v>
      </c>
      <c r="F48" s="37">
        <v>0</v>
      </c>
      <c r="G48" s="14">
        <f t="shared" si="6"/>
        <v>0</v>
      </c>
      <c r="H48" s="18">
        <f t="shared" si="7"/>
        <v>0</v>
      </c>
      <c r="I48" s="15">
        <v>0</v>
      </c>
    </row>
    <row r="49" spans="1:9" ht="47.25">
      <c r="A49" s="47" t="s">
        <v>82</v>
      </c>
      <c r="B49" s="48" t="s">
        <v>83</v>
      </c>
      <c r="C49" s="52">
        <v>0</v>
      </c>
      <c r="D49" s="37">
        <v>1000000</v>
      </c>
      <c r="E49" s="37">
        <v>1000000</v>
      </c>
      <c r="F49" s="37">
        <v>0</v>
      </c>
      <c r="G49" s="14">
        <f t="shared" si="6"/>
        <v>0</v>
      </c>
      <c r="H49" s="18">
        <f t="shared" si="7"/>
        <v>0</v>
      </c>
      <c r="I49" s="15">
        <v>0</v>
      </c>
    </row>
    <row r="50" spans="1:9" ht="31.5">
      <c r="A50" s="47" t="s">
        <v>84</v>
      </c>
      <c r="B50" s="48" t="s">
        <v>85</v>
      </c>
      <c r="C50" s="52">
        <v>0</v>
      </c>
      <c r="D50" s="37">
        <v>84535300</v>
      </c>
      <c r="E50" s="37">
        <v>84535310</v>
      </c>
      <c r="F50" s="37">
        <v>0</v>
      </c>
      <c r="G50" s="14">
        <f t="shared" si="6"/>
        <v>0</v>
      </c>
      <c r="H50" s="18">
        <f t="shared" si="7"/>
        <v>0</v>
      </c>
      <c r="I50" s="15">
        <v>0</v>
      </c>
    </row>
    <row r="51" spans="1:9" ht="31.5">
      <c r="A51" s="47" t="s">
        <v>86</v>
      </c>
      <c r="B51" s="48" t="s">
        <v>87</v>
      </c>
      <c r="C51" s="52">
        <v>0</v>
      </c>
      <c r="D51" s="37">
        <v>25260000</v>
      </c>
      <c r="E51" s="37">
        <v>25260000</v>
      </c>
      <c r="F51" s="37">
        <v>0</v>
      </c>
      <c r="G51" s="14">
        <f aca="true" t="shared" si="8" ref="G51:G58">F51/D51%</f>
        <v>0</v>
      </c>
      <c r="H51" s="18">
        <f aca="true" t="shared" si="9" ref="H51:H58">F51/E51%</f>
        <v>0</v>
      </c>
      <c r="I51" s="15">
        <v>0</v>
      </c>
    </row>
    <row r="52" spans="1:9" ht="19.5" customHeight="1" outlineLevel="5">
      <c r="A52" s="11" t="s">
        <v>94</v>
      </c>
      <c r="B52" s="5"/>
      <c r="C52" s="36">
        <f>C51+C50+C49+C48+C47+C46+C45+C44+C43+C42+C41+C40+C39+C38</f>
        <v>1946437643.75</v>
      </c>
      <c r="D52" s="12">
        <f>D51+D50+D49+D48+D47+D46+D45+D44+D43+D42+D41+D40+D39+D38</f>
        <v>6298905091.24</v>
      </c>
      <c r="E52" s="12">
        <f>E51+E50+E49+E48+E47+E46+E45+E44+E43+E42+E41+E40+E39+E38</f>
        <v>5497233935.280001</v>
      </c>
      <c r="F52" s="12">
        <f>F51+F50+F49+F48+F47+F46+F45+F44+F43+F42+F41+F40+F39+F38</f>
        <v>1362027996.7200003</v>
      </c>
      <c r="G52" s="13">
        <f t="shared" si="8"/>
        <v>21.62325002505907</v>
      </c>
      <c r="H52" s="19">
        <f t="shared" si="9"/>
        <v>24.77660606689509</v>
      </c>
      <c r="I52" s="16">
        <f aca="true" t="shared" si="10" ref="I52:I58">F52/C52%</f>
        <v>69.97542413410798</v>
      </c>
    </row>
    <row r="53" spans="1:9" ht="34.5" customHeight="1" outlineLevel="5">
      <c r="A53" s="50" t="s">
        <v>104</v>
      </c>
      <c r="B53" s="46" t="s">
        <v>105</v>
      </c>
      <c r="C53" s="51">
        <v>980960700</v>
      </c>
      <c r="D53" s="32">
        <v>0</v>
      </c>
      <c r="E53" s="32">
        <v>0</v>
      </c>
      <c r="F53" s="32">
        <v>0</v>
      </c>
      <c r="G53" s="14">
        <v>0</v>
      </c>
      <c r="H53" s="18">
        <v>0</v>
      </c>
      <c r="I53" s="15">
        <f t="shared" si="10"/>
        <v>0</v>
      </c>
    </row>
    <row r="54" spans="1:9" ht="48.75" customHeight="1">
      <c r="A54" s="47" t="s">
        <v>88</v>
      </c>
      <c r="B54" s="48" t="s">
        <v>89</v>
      </c>
      <c r="C54" s="52">
        <v>0</v>
      </c>
      <c r="D54" s="37">
        <v>5000000</v>
      </c>
      <c r="E54" s="37">
        <v>5000000</v>
      </c>
      <c r="F54" s="37">
        <v>0</v>
      </c>
      <c r="G54" s="14">
        <f t="shared" si="8"/>
        <v>0</v>
      </c>
      <c r="H54" s="18">
        <f t="shared" si="9"/>
        <v>0</v>
      </c>
      <c r="I54" s="15">
        <v>0</v>
      </c>
    </row>
    <row r="55" spans="1:9" ht="23.25" customHeight="1" outlineLevel="3">
      <c r="A55" s="25" t="s">
        <v>99</v>
      </c>
      <c r="B55" s="22"/>
      <c r="C55" s="33">
        <f>C53+C54</f>
        <v>980960700</v>
      </c>
      <c r="D55" s="33">
        <f>D53+D54</f>
        <v>5000000</v>
      </c>
      <c r="E55" s="33">
        <f>E53+E54</f>
        <v>5000000</v>
      </c>
      <c r="F55" s="33">
        <f>F53+F54</f>
        <v>0</v>
      </c>
      <c r="G55" s="27">
        <f t="shared" si="8"/>
        <v>0</v>
      </c>
      <c r="H55" s="28">
        <f t="shared" si="9"/>
        <v>0</v>
      </c>
      <c r="I55" s="29">
        <f t="shared" si="10"/>
        <v>0</v>
      </c>
    </row>
    <row r="56" spans="1:9" ht="23.25" customHeight="1" outlineLevel="3">
      <c r="A56" s="25" t="s">
        <v>101</v>
      </c>
      <c r="B56" s="22"/>
      <c r="C56" s="33">
        <f>C55+C52+C37</f>
        <v>10123906124.649998</v>
      </c>
      <c r="D56" s="33">
        <f>D55+D52+D37</f>
        <v>55785605772.23</v>
      </c>
      <c r="E56" s="33">
        <f>E55+E52+E37</f>
        <v>60906446481.04999</v>
      </c>
      <c r="F56" s="33">
        <f>F55+F52+F37</f>
        <v>10351009188.309998</v>
      </c>
      <c r="G56" s="27">
        <f t="shared" si="8"/>
        <v>18.55498214104312</v>
      </c>
      <c r="H56" s="28">
        <f t="shared" si="9"/>
        <v>16.994932041439224</v>
      </c>
      <c r="I56" s="29">
        <f t="shared" si="10"/>
        <v>102.24323557393566</v>
      </c>
    </row>
    <row r="57" spans="1:9" ht="23.25" customHeight="1" outlineLevel="3" thickBot="1">
      <c r="A57" s="24" t="s">
        <v>100</v>
      </c>
      <c r="B57" s="23"/>
      <c r="C57" s="54">
        <v>217445370.4</v>
      </c>
      <c r="D57" s="31">
        <v>5927874747.19</v>
      </c>
      <c r="E57" s="31">
        <v>5322265593.45</v>
      </c>
      <c r="F57" s="31">
        <v>260854493.2</v>
      </c>
      <c r="G57" s="27">
        <f t="shared" si="8"/>
        <v>4.400472417600478</v>
      </c>
      <c r="H57" s="28">
        <f t="shared" si="9"/>
        <v>4.901192708628222</v>
      </c>
      <c r="I57" s="29">
        <f t="shared" si="10"/>
        <v>119.9632315556533</v>
      </c>
    </row>
    <row r="58" spans="1:9" ht="25.5" customHeight="1" thickBot="1">
      <c r="A58" s="6" t="s">
        <v>90</v>
      </c>
      <c r="B58" s="7"/>
      <c r="C58" s="30">
        <f>C56+C57</f>
        <v>10341351495.049997</v>
      </c>
      <c r="D58" s="30">
        <f>D56+D57</f>
        <v>61713480519.420006</v>
      </c>
      <c r="E58" s="30">
        <f>E56+E57</f>
        <v>66228712074.499985</v>
      </c>
      <c r="F58" s="30">
        <f>F56+F57</f>
        <v>10611863681.509998</v>
      </c>
      <c r="G58" s="20">
        <f t="shared" si="8"/>
        <v>17.195373834361288</v>
      </c>
      <c r="H58" s="21">
        <f t="shared" si="9"/>
        <v>16.023056087173828</v>
      </c>
      <c r="I58" s="21">
        <f t="shared" si="10"/>
        <v>102.61583011262586</v>
      </c>
    </row>
    <row r="59" spans="1:7" ht="12.75" customHeight="1">
      <c r="A59" s="4"/>
      <c r="B59" s="4"/>
      <c r="C59" s="4"/>
      <c r="D59" s="4"/>
      <c r="E59" s="4"/>
      <c r="F59" s="4"/>
      <c r="G59" s="2"/>
    </row>
    <row r="60" spans="1:7" ht="20.25" customHeight="1">
      <c r="A60" s="69" t="s">
        <v>102</v>
      </c>
      <c r="B60" s="70"/>
      <c r="C60" s="70"/>
      <c r="D60" s="70"/>
      <c r="E60" s="3"/>
      <c r="F60" s="3"/>
      <c r="G60" s="3"/>
    </row>
    <row r="61" spans="1:6" ht="22.5" customHeight="1">
      <c r="A61" s="34" t="s">
        <v>103</v>
      </c>
      <c r="B61" s="34"/>
      <c r="C61" s="34"/>
      <c r="D61" s="35"/>
      <c r="E61" s="26"/>
      <c r="F61" s="26"/>
    </row>
  </sheetData>
  <sheetProtection/>
  <autoFilter ref="A6:I58"/>
  <mergeCells count="13">
    <mergeCell ref="A60:D60"/>
    <mergeCell ref="G4:G5"/>
    <mergeCell ref="H4:H5"/>
    <mergeCell ref="E1:F1"/>
    <mergeCell ref="A4:A5"/>
    <mergeCell ref="B4:B5"/>
    <mergeCell ref="D4:D5"/>
    <mergeCell ref="E4:E5"/>
    <mergeCell ref="I4:I5"/>
    <mergeCell ref="C4:C5"/>
    <mergeCell ref="A2:I2"/>
    <mergeCell ref="A3:I3"/>
    <mergeCell ref="F4:F5"/>
  </mergeCells>
  <printOptions/>
  <pageMargins left="0.3937007874015748" right="0" top="0.5905511811023623" bottom="0.5905511811023623" header="0.3937007874015748" footer="0.3937007874015748"/>
  <pageSetup errors="blank" fitToHeight="0" fitToWidth="1" horizontalDpi="600" verticalDpi="600" orientation="landscape" paperSize="9" scale="62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ragimova LK.</dc:creator>
  <cp:keywords/>
  <dc:description/>
  <cp:lastModifiedBy>Lobach IA.</cp:lastModifiedBy>
  <cp:lastPrinted>2019-06-27T13:33:51Z</cp:lastPrinted>
  <dcterms:created xsi:type="dcterms:W3CDTF">2019-04-11T08:21:40Z</dcterms:created>
  <dcterms:modified xsi:type="dcterms:W3CDTF">2019-06-27T13:40:08Z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(2018).xls</vt:lpwstr>
  </property>
  <property fmtid="{D5CDD505-2E9C-101B-9397-08002B2CF9AE}" pid="3" name="Название отчета">
    <vt:lpwstr>Исполнение расходов областного бюджета по ЦСР ВР (2018).xls</vt:lpwstr>
  </property>
  <property fmtid="{D5CDD505-2E9C-101B-9397-08002B2CF9AE}" pid="4" name="Версия клиента">
    <vt:lpwstr>19.1.11.3200</vt:lpwstr>
  </property>
  <property fmtid="{D5CDD505-2E9C-101B-9397-08002B2CF9AE}" pid="5" name="Версия базы">
    <vt:lpwstr>19.1.1625.405588090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bks_2019</vt:lpwstr>
  </property>
  <property fmtid="{D5CDD505-2E9C-101B-9397-08002B2CF9AE}" pid="9" name="Пользователь">
    <vt:lpwstr>рагимова</vt:lpwstr>
  </property>
  <property fmtid="{D5CDD505-2E9C-101B-9397-08002B2CF9AE}" pid="10" name="Шаблон">
    <vt:lpwstr>SQR_ISPCV2018</vt:lpwstr>
  </property>
  <property fmtid="{D5CDD505-2E9C-101B-9397-08002B2CF9AE}" pid="11" name="Локальная база">
    <vt:lpwstr>используется</vt:lpwstr>
  </property>
</Properties>
</file>